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Compliance\WSWA Convention\Colorado 2025\"/>
    </mc:Choice>
  </mc:AlternateContent>
  <xr:revisionPtr revIDLastSave="0" documentId="8_{DAECD0C6-BF35-4FA0-BDED-AB29F2C6284F}" xr6:coauthVersionLast="47" xr6:coauthVersionMax="47" xr10:uidLastSave="{00000000-0000-0000-0000-000000000000}"/>
  <bookViews>
    <workbookView xWindow="-26685" yWindow="1350" windowWidth="21600" windowHeight="11385" activeTab="3" xr2:uid="{00000000-000D-0000-FFFF-FFFF00000000}"/>
  </bookViews>
  <sheets>
    <sheet name="Supplier Information" sheetId="4" r:id="rId1"/>
    <sheet name="Liquor" sheetId="1" r:id="rId2"/>
    <sheet name="Wine" sheetId="2" r:id="rId3"/>
    <sheet name="Beer-Cider" sheetId="5" r:id="rId4"/>
  </sheets>
  <definedNames>
    <definedName name="_xlnm.Print_Area" localSheetId="0">'Supplier Information'!$A$1:$D$29</definedName>
    <definedName name="_xlnm.Print_Area" localSheetId="2">Wine!$A$1:$I$34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H8" i="5"/>
  <c r="H9" i="5"/>
  <c r="H10" i="5"/>
  <c r="H11" i="5"/>
  <c r="H12" i="5"/>
  <c r="H7" i="5"/>
  <c r="F10" i="5"/>
  <c r="F8" i="5"/>
  <c r="F9" i="5"/>
  <c r="F7" i="5"/>
  <c r="F11" i="5"/>
  <c r="F12" i="5"/>
  <c r="F13" i="5"/>
  <c r="F14" i="5"/>
  <c r="F15" i="5"/>
  <c r="H15" i="5" s="1"/>
  <c r="F16" i="5"/>
  <c r="H16" i="5" s="1"/>
  <c r="F17" i="5"/>
  <c r="H17" i="5" s="1"/>
  <c r="F18" i="5"/>
  <c r="H18" i="5" s="1"/>
  <c r="F19" i="5"/>
  <c r="F20" i="5"/>
  <c r="F21" i="5"/>
  <c r="H21" i="5" s="1"/>
  <c r="F22" i="5"/>
  <c r="F23" i="5"/>
  <c r="H23" i="5" s="1"/>
  <c r="F24" i="5"/>
  <c r="F25" i="5"/>
  <c r="F26" i="5"/>
  <c r="F27" i="5"/>
  <c r="F28" i="5"/>
  <c r="F29" i="5"/>
  <c r="H19" i="5"/>
  <c r="H14" i="5" l="1"/>
  <c r="H25" i="5"/>
  <c r="H27" i="5"/>
  <c r="H29" i="5"/>
  <c r="H13" i="5"/>
  <c r="H20" i="5"/>
  <c r="H22" i="5"/>
  <c r="H24" i="5"/>
  <c r="H26" i="5"/>
  <c r="H28" i="5"/>
  <c r="H30" i="5" l="1"/>
  <c r="H34" i="5" s="1"/>
  <c r="H32" i="1" l="1"/>
  <c r="I32" i="2"/>
  <c r="E29" i="2" l="1"/>
  <c r="I29" i="2" s="1"/>
  <c r="E28" i="2"/>
  <c r="I28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E21" i="2"/>
  <c r="I21" i="2" s="1"/>
  <c r="E20" i="2"/>
  <c r="I20" i="2" s="1"/>
  <c r="E19" i="2"/>
  <c r="I19" i="2" s="1"/>
  <c r="E18" i="2"/>
  <c r="I18" i="2" s="1"/>
  <c r="E17" i="2"/>
  <c r="I17" i="2" s="1"/>
  <c r="E16" i="2"/>
  <c r="I16" i="2" s="1"/>
  <c r="E15" i="2"/>
  <c r="I15" i="2" s="1"/>
  <c r="E14" i="2"/>
  <c r="I14" i="2" s="1"/>
  <c r="E13" i="2"/>
  <c r="I13" i="2" s="1"/>
  <c r="E12" i="2"/>
  <c r="I12" i="2" s="1"/>
  <c r="E11" i="2"/>
  <c r="I11" i="2" s="1"/>
  <c r="E10" i="2"/>
  <c r="I10" i="2" s="1"/>
  <c r="E9" i="2"/>
  <c r="I9" i="2" s="1"/>
  <c r="E8" i="2"/>
  <c r="I8" i="2" s="1"/>
  <c r="E7" i="2"/>
  <c r="I7" i="2" s="1"/>
  <c r="I30" i="2" l="1"/>
  <c r="I34" i="2" s="1"/>
  <c r="E10" i="1"/>
  <c r="H10" i="1" s="1"/>
  <c r="E9" i="1"/>
  <c r="H9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8" i="1"/>
  <c r="H8" i="1" s="1"/>
  <c r="E7" i="1"/>
  <c r="H7" i="1" s="1"/>
  <c r="H30" i="1" l="1"/>
  <c r="H34" i="1" s="1"/>
</calcChain>
</file>

<file path=xl/sharedStrings.xml><?xml version="1.0" encoding="utf-8"?>
<sst xmlns="http://schemas.openxmlformats.org/spreadsheetml/2006/main" count="89" uniqueCount="53">
  <si>
    <t>Item Description</t>
  </si>
  <si>
    <t>Liq/Wine</t>
  </si>
  <si>
    <t># of bottles</t>
  </si>
  <si>
    <t>Proof</t>
  </si>
  <si>
    <t>Total tax due</t>
  </si>
  <si>
    <t>WSWA Declaration of Contents Form</t>
  </si>
  <si>
    <t>Total due</t>
  </si>
  <si>
    <t>L</t>
  </si>
  <si>
    <t>Total number of boxes</t>
  </si>
  <si>
    <t xml:space="preserve">Total amount due </t>
  </si>
  <si>
    <t>Tax per liter</t>
  </si>
  <si>
    <t>liter equivalent</t>
  </si>
  <si>
    <t>mililiters</t>
  </si>
  <si>
    <t>W</t>
  </si>
  <si>
    <t>Example - WINE UNDER 17.25%</t>
  </si>
  <si>
    <t>per box</t>
  </si>
  <si>
    <t>Shipping Method:</t>
  </si>
  <si>
    <t xml:space="preserve">Tracking Number: </t>
  </si>
  <si>
    <t>SGWS - WSWA Declaration of Contents Form</t>
  </si>
  <si>
    <t>Company :</t>
  </si>
  <si>
    <t xml:space="preserve">Payment ACH Confirmation#: </t>
  </si>
  <si>
    <t xml:space="preserve">SUPPLIER: </t>
  </si>
  <si>
    <t xml:space="preserve">ADDRESS: </t>
  </si>
  <si>
    <t xml:space="preserve">CITY: </t>
  </si>
  <si>
    <t>STATE, ZIP:</t>
  </si>
  <si>
    <t xml:space="preserve">PHONE: </t>
  </si>
  <si>
    <t xml:space="preserve">FAX: </t>
  </si>
  <si>
    <t xml:space="preserve">EMAIL: </t>
  </si>
  <si>
    <t>BOOTH #</t>
  </si>
  <si>
    <t>SHIP DATE TO FL:</t>
  </si>
  <si>
    <t xml:space="preserve">SHIPPING CO: </t>
  </si>
  <si>
    <t xml:space="preserve">TRACKING: </t>
  </si>
  <si>
    <t>CONTACT PERSON:</t>
  </si>
  <si>
    <t>B</t>
  </si>
  <si>
    <t>Supplier Information Sheet</t>
  </si>
  <si>
    <t xml:space="preserve">Example- LIQUOR </t>
  </si>
  <si>
    <t>Wine Dev. Fee</t>
  </si>
  <si>
    <t>Beer/Hard Cider</t>
  </si>
  <si>
    <t>Gallons</t>
  </si>
  <si>
    <t>Volume</t>
  </si>
  <si>
    <t>OZ</t>
  </si>
  <si>
    <t>Tax per Gallon</t>
  </si>
  <si>
    <t>Total Gallons</t>
  </si>
  <si>
    <t xml:space="preserve">Example- BEER KEGS </t>
  </si>
  <si>
    <t xml:space="preserve">Example- BEER QUARTS </t>
  </si>
  <si>
    <t xml:space="preserve"> </t>
  </si>
  <si>
    <t>Example- BEER BOTTLES</t>
  </si>
  <si>
    <t># of Btls per Case/Kegs</t>
  </si>
  <si>
    <t>SOUTHERN GLAZER'S WINE &amp; SPIRITS COLORADO, LLC</t>
  </si>
  <si>
    <t>22800 East 19th Ave</t>
  </si>
  <si>
    <t>AURORA, COLORADO</t>
  </si>
  <si>
    <t>303-292-1711</t>
  </si>
  <si>
    <t>Deadline for receipt of paperwork, payment and  product :  JANUARY 6th,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</si>
</sst>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54545"/>
      <name val="Calibri"/>
      <family val="2"/>
      <scheme val="major"/>
    </font>
    <font>
      <b/>
      <sz val="14"/>
      <color theme="1"/>
      <name val="Century Schoolbook"/>
      <family val="1"/>
    </font>
    <font>
      <b/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64" fontId="7" fillId="0" borderId="0" xfId="0" applyNumberFormat="1" applyFont="1"/>
    <xf numFmtId="0" fontId="9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5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6" fillId="0" borderId="8" xfId="0" applyFont="1" applyBorder="1"/>
    <xf numFmtId="0" fontId="0" fillId="0" borderId="9" xfId="0" applyBorder="1" applyAlignment="1">
      <alignment horizontal="center"/>
    </xf>
    <xf numFmtId="164" fontId="1" fillId="0" borderId="10" xfId="0" applyNumberFormat="1" applyFont="1" applyBorder="1"/>
    <xf numFmtId="1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6" fontId="6" fillId="0" borderId="0" xfId="0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0" fillId="3" borderId="2" xfId="0" applyNumberFormat="1" applyFill="1" applyBorder="1"/>
    <xf numFmtId="0" fontId="12" fillId="0" borderId="0" xfId="0" applyFont="1"/>
    <xf numFmtId="0" fontId="13" fillId="0" borderId="15" xfId="0" applyFont="1" applyBorder="1"/>
    <xf numFmtId="0" fontId="13" fillId="0" borderId="16" xfId="0" applyFont="1" applyBorder="1"/>
    <xf numFmtId="0" fontId="13" fillId="0" borderId="0" xfId="0" applyFont="1"/>
    <xf numFmtId="2" fontId="0" fillId="0" borderId="0" xfId="0" applyNumberFormat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136525</xdr:rowOff>
    </xdr:from>
    <xdr:to>
      <xdr:col>1</xdr:col>
      <xdr:colOff>2605641</xdr:colOff>
      <xdr:row>5</xdr:row>
      <xdr:rowOff>136525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136525"/>
          <a:ext cx="97686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47625</xdr:rowOff>
    </xdr:from>
    <xdr:to>
      <xdr:col>7</xdr:col>
      <xdr:colOff>452991</xdr:colOff>
      <xdr:row>4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7625"/>
          <a:ext cx="97686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9525</xdr:rowOff>
    </xdr:from>
    <xdr:to>
      <xdr:col>8</xdr:col>
      <xdr:colOff>770860</xdr:colOff>
      <xdr:row>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105661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47625</xdr:rowOff>
    </xdr:from>
    <xdr:to>
      <xdr:col>7</xdr:col>
      <xdr:colOff>452991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760BC8C-B2A6-4A03-BC33-CAAAF24C7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47625"/>
          <a:ext cx="97686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7:D29"/>
  <sheetViews>
    <sheetView topLeftCell="A15" zoomScaleNormal="100" workbookViewId="0">
      <selection activeCell="K41" sqref="K41"/>
    </sheetView>
  </sheetViews>
  <sheetFormatPr defaultRowHeight="15" x14ac:dyDescent="0.25"/>
  <cols>
    <col min="1" max="1" width="24.5703125" bestFit="1" customWidth="1"/>
    <col min="2" max="2" width="44" customWidth="1"/>
    <col min="3" max="3" width="22" customWidth="1"/>
    <col min="4" max="4" width="18.140625" customWidth="1"/>
  </cols>
  <sheetData>
    <row r="7" spans="1:4" ht="23.25" customHeight="1" x14ac:dyDescent="0.3">
      <c r="A7" s="51" t="s">
        <v>48</v>
      </c>
      <c r="B7" s="51"/>
      <c r="C7" s="51"/>
      <c r="D7" s="51"/>
    </row>
    <row r="8" spans="1:4" ht="23.25" customHeight="1" x14ac:dyDescent="0.3">
      <c r="A8" s="51" t="s">
        <v>49</v>
      </c>
      <c r="B8" s="51"/>
      <c r="C8" s="51"/>
      <c r="D8" s="51"/>
    </row>
    <row r="9" spans="1:4" ht="23.25" customHeight="1" x14ac:dyDescent="0.3">
      <c r="A9" s="51" t="s">
        <v>50</v>
      </c>
      <c r="B9" s="51"/>
      <c r="C9" s="51"/>
      <c r="D9" s="51"/>
    </row>
    <row r="10" spans="1:4" ht="23.25" customHeight="1" x14ac:dyDescent="0.3">
      <c r="A10" s="51" t="s">
        <v>51</v>
      </c>
      <c r="B10" s="51"/>
      <c r="C10" s="51"/>
      <c r="D10" s="51"/>
    </row>
    <row r="12" spans="1:4" ht="21" customHeight="1" thickBot="1" x14ac:dyDescent="0.3">
      <c r="A12" s="37" t="s">
        <v>21</v>
      </c>
      <c r="B12" s="38"/>
      <c r="C12" s="38"/>
      <c r="D12" s="38"/>
    </row>
    <row r="13" spans="1:4" ht="21" customHeight="1" thickBot="1" x14ac:dyDescent="0.3">
      <c r="A13" s="37" t="s">
        <v>22</v>
      </c>
      <c r="B13" s="39"/>
      <c r="C13" s="39"/>
      <c r="D13" s="39"/>
    </row>
    <row r="14" spans="1:4" ht="21" customHeight="1" thickBot="1" x14ac:dyDescent="0.3">
      <c r="A14" s="37" t="s">
        <v>23</v>
      </c>
      <c r="B14" s="39"/>
      <c r="C14" s="39"/>
      <c r="D14" s="39"/>
    </row>
    <row r="15" spans="1:4" ht="21" customHeight="1" thickBot="1" x14ac:dyDescent="0.3">
      <c r="A15" s="37" t="s">
        <v>24</v>
      </c>
      <c r="B15" s="39"/>
      <c r="C15" s="39"/>
      <c r="D15" s="39"/>
    </row>
    <row r="16" spans="1:4" x14ac:dyDescent="0.25">
      <c r="A16" s="40"/>
      <c r="B16" s="40"/>
      <c r="C16" s="40"/>
      <c r="D16" s="40"/>
    </row>
    <row r="17" spans="1:4" x14ac:dyDescent="0.25">
      <c r="A17" s="40"/>
      <c r="B17" s="40"/>
      <c r="C17" s="40"/>
      <c r="D17" s="40"/>
    </row>
    <row r="18" spans="1:4" ht="21" customHeight="1" thickBot="1" x14ac:dyDescent="0.3">
      <c r="A18" s="37" t="s">
        <v>32</v>
      </c>
      <c r="B18" s="38"/>
      <c r="C18" s="38"/>
      <c r="D18" s="38"/>
    </row>
    <row r="19" spans="1:4" ht="21" customHeight="1" thickBot="1" x14ac:dyDescent="0.3">
      <c r="A19" s="37" t="s">
        <v>25</v>
      </c>
      <c r="B19" s="39"/>
      <c r="C19" s="39"/>
      <c r="D19" s="39"/>
    </row>
    <row r="20" spans="1:4" ht="21" customHeight="1" thickBot="1" x14ac:dyDescent="0.3">
      <c r="A20" s="37" t="s">
        <v>26</v>
      </c>
      <c r="B20" s="39"/>
      <c r="C20" s="39"/>
      <c r="D20" s="39"/>
    </row>
    <row r="21" spans="1:4" ht="21" customHeight="1" thickBot="1" x14ac:dyDescent="0.3">
      <c r="A21" s="37" t="s">
        <v>27</v>
      </c>
      <c r="B21" s="39"/>
      <c r="C21" s="39"/>
      <c r="D21" s="39"/>
    </row>
    <row r="22" spans="1:4" x14ac:dyDescent="0.25">
      <c r="A22" s="40"/>
      <c r="B22" s="40"/>
      <c r="C22" s="40"/>
      <c r="D22" s="40"/>
    </row>
    <row r="23" spans="1:4" ht="22.5" customHeight="1" thickBot="1" x14ac:dyDescent="0.3">
      <c r="A23" s="37" t="s">
        <v>28</v>
      </c>
      <c r="B23" s="38"/>
      <c r="C23" s="38"/>
      <c r="D23" s="38"/>
    </row>
    <row r="24" spans="1:4" ht="22.5" customHeight="1" thickBot="1" x14ac:dyDescent="0.3">
      <c r="A24" s="37" t="s">
        <v>29</v>
      </c>
      <c r="B24" s="39"/>
      <c r="C24" s="39"/>
      <c r="D24" s="39"/>
    </row>
    <row r="25" spans="1:4" ht="22.5" customHeight="1" thickBot="1" x14ac:dyDescent="0.3">
      <c r="A25" s="37" t="s">
        <v>30</v>
      </c>
      <c r="B25" s="39"/>
      <c r="C25" s="39"/>
      <c r="D25" s="39"/>
    </row>
    <row r="26" spans="1:4" ht="22.5" customHeight="1" thickBot="1" x14ac:dyDescent="0.3">
      <c r="A26" s="37" t="s">
        <v>31</v>
      </c>
      <c r="B26" s="39"/>
      <c r="C26" s="39"/>
      <c r="D26" s="39"/>
    </row>
    <row r="27" spans="1:4" x14ac:dyDescent="0.25">
      <c r="A27" s="40"/>
      <c r="B27" s="40"/>
      <c r="C27" s="40"/>
      <c r="D27" s="40"/>
    </row>
    <row r="28" spans="1:4" ht="19.5" customHeight="1" x14ac:dyDescent="0.25">
      <c r="A28" s="52" t="s">
        <v>34</v>
      </c>
      <c r="B28" s="52"/>
      <c r="C28" s="52"/>
      <c r="D28" s="52"/>
    </row>
    <row r="29" spans="1:4" ht="21.75" customHeight="1" x14ac:dyDescent="0.3">
      <c r="A29" s="50" t="s">
        <v>52</v>
      </c>
      <c r="B29" s="50"/>
      <c r="C29" s="50"/>
      <c r="D29" s="50"/>
    </row>
  </sheetData>
  <mergeCells count="6">
    <mergeCell ref="A29:D29"/>
    <mergeCell ref="A7:D7"/>
    <mergeCell ref="A8:D8"/>
    <mergeCell ref="A9:D9"/>
    <mergeCell ref="A10:D10"/>
    <mergeCell ref="A28:D28"/>
  </mergeCells>
  <pageMargins left="0.75" right="0.75" top="0.25" bottom="0.2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H34"/>
  <sheetViews>
    <sheetView topLeftCell="A23" zoomScaleNormal="100" workbookViewId="0">
      <selection activeCell="C19" sqref="C19"/>
    </sheetView>
  </sheetViews>
  <sheetFormatPr defaultRowHeight="15" x14ac:dyDescent="0.25"/>
  <cols>
    <col min="1" max="1" width="45.28515625" customWidth="1"/>
    <col min="2" max="2" width="11.7109375" style="3" customWidth="1"/>
    <col min="3" max="3" width="11.42578125" style="3" customWidth="1"/>
    <col min="4" max="4" width="15.28515625" style="3" bestFit="1" customWidth="1"/>
    <col min="5" max="5" width="13.42578125" style="3" customWidth="1"/>
    <col min="6" max="6" width="9.140625" style="3"/>
    <col min="7" max="7" width="13.42578125" style="3" customWidth="1"/>
    <col min="8" max="8" width="13.5703125" customWidth="1"/>
  </cols>
  <sheetData>
    <row r="2" spans="1:8" ht="20.25" x14ac:dyDescent="0.3">
      <c r="A2" s="1" t="s">
        <v>18</v>
      </c>
    </row>
    <row r="3" spans="1:8" ht="21" customHeight="1" x14ac:dyDescent="0.25">
      <c r="A3" s="33" t="s">
        <v>19</v>
      </c>
      <c r="B3" s="30"/>
      <c r="C3" s="30"/>
      <c r="D3" s="34" t="s">
        <v>16</v>
      </c>
      <c r="E3" s="30"/>
      <c r="F3" s="30"/>
    </row>
    <row r="4" spans="1:8" ht="21" customHeight="1" x14ac:dyDescent="0.25">
      <c r="A4" s="33" t="s">
        <v>20</v>
      </c>
      <c r="B4" s="31"/>
      <c r="C4" s="31"/>
      <c r="D4" s="34" t="s">
        <v>17</v>
      </c>
      <c r="E4" s="31"/>
      <c r="F4" s="31"/>
    </row>
    <row r="5" spans="1:8" ht="15.75" thickBot="1" x14ac:dyDescent="0.3"/>
    <row r="6" spans="1:8" s="2" customFormat="1" ht="12.75" x14ac:dyDescent="0.2">
      <c r="A6" s="12" t="s">
        <v>0</v>
      </c>
      <c r="B6" s="13" t="s">
        <v>1</v>
      </c>
      <c r="C6" s="13" t="s">
        <v>12</v>
      </c>
      <c r="D6" s="13" t="s">
        <v>2</v>
      </c>
      <c r="E6" s="13" t="s">
        <v>11</v>
      </c>
      <c r="F6" s="13" t="s">
        <v>3</v>
      </c>
      <c r="G6" s="13" t="s">
        <v>10</v>
      </c>
      <c r="H6" s="14" t="s">
        <v>4</v>
      </c>
    </row>
    <row r="7" spans="1:8" s="15" customFormat="1" x14ac:dyDescent="0.25">
      <c r="A7" s="32" t="s">
        <v>35</v>
      </c>
      <c r="B7" s="16" t="s">
        <v>7</v>
      </c>
      <c r="C7" s="16">
        <v>750</v>
      </c>
      <c r="D7" s="16">
        <v>48</v>
      </c>
      <c r="E7" s="45">
        <f>+(D7*C7)/1000</f>
        <v>36</v>
      </c>
      <c r="F7" s="25">
        <v>80</v>
      </c>
      <c r="G7" s="35">
        <v>0.60260000000000002</v>
      </c>
      <c r="H7" s="36">
        <f>+G7*E7</f>
        <v>21.6936</v>
      </c>
    </row>
    <row r="8" spans="1:8" s="15" customFormat="1" x14ac:dyDescent="0.25">
      <c r="A8" s="32" t="s">
        <v>35</v>
      </c>
      <c r="B8" s="16" t="s">
        <v>7</v>
      </c>
      <c r="C8" s="16">
        <v>750</v>
      </c>
      <c r="D8" s="16">
        <v>12</v>
      </c>
      <c r="E8" s="45">
        <f t="shared" ref="E8:E29" si="0">+(D8*C8)/1000</f>
        <v>9</v>
      </c>
      <c r="F8" s="25">
        <v>95</v>
      </c>
      <c r="G8" s="35">
        <v>0.60260000000000002</v>
      </c>
      <c r="H8" s="36">
        <f t="shared" ref="H8:H29" si="1">+G8*E8</f>
        <v>5.4234</v>
      </c>
    </row>
    <row r="9" spans="1:8" s="15" customFormat="1" x14ac:dyDescent="0.25">
      <c r="A9" s="32" t="s">
        <v>35</v>
      </c>
      <c r="B9" s="16" t="s">
        <v>7</v>
      </c>
      <c r="C9" s="16">
        <v>700</v>
      </c>
      <c r="D9" s="16">
        <v>1</v>
      </c>
      <c r="E9" s="45">
        <f t="shared" si="0"/>
        <v>0.7</v>
      </c>
      <c r="F9" s="25">
        <v>1</v>
      </c>
      <c r="G9" s="35">
        <v>6.0260000000000001E-2</v>
      </c>
      <c r="H9" s="36">
        <f t="shared" si="1"/>
        <v>4.2181999999999997E-2</v>
      </c>
    </row>
    <row r="10" spans="1:8" s="15" customFormat="1" x14ac:dyDescent="0.25">
      <c r="B10" s="16"/>
      <c r="C10" s="16"/>
      <c r="D10" s="16"/>
      <c r="E10" s="45">
        <f t="shared" si="0"/>
        <v>0</v>
      </c>
      <c r="F10" s="25"/>
      <c r="G10" s="35">
        <v>6.0260000000000001E-2</v>
      </c>
      <c r="H10" s="36">
        <f t="shared" si="1"/>
        <v>0</v>
      </c>
    </row>
    <row r="11" spans="1:8" s="15" customFormat="1" x14ac:dyDescent="0.25">
      <c r="B11" s="16"/>
      <c r="C11" s="16"/>
      <c r="D11" s="16"/>
      <c r="E11" s="45">
        <f t="shared" si="0"/>
        <v>0</v>
      </c>
      <c r="F11" s="16"/>
      <c r="G11" s="35">
        <v>6.0260000000000001E-2</v>
      </c>
      <c r="H11" s="36">
        <f t="shared" si="1"/>
        <v>0</v>
      </c>
    </row>
    <row r="12" spans="1:8" s="15" customFormat="1" x14ac:dyDescent="0.25">
      <c r="B12" s="16"/>
      <c r="C12" s="16"/>
      <c r="D12" s="16"/>
      <c r="E12" s="45">
        <f t="shared" si="0"/>
        <v>0</v>
      </c>
      <c r="F12" s="16"/>
      <c r="G12" s="35">
        <v>6.0260000000000001E-2</v>
      </c>
      <c r="H12" s="36">
        <f t="shared" si="1"/>
        <v>0</v>
      </c>
    </row>
    <row r="13" spans="1:8" s="15" customFormat="1" x14ac:dyDescent="0.25">
      <c r="B13" s="16"/>
      <c r="C13" s="16"/>
      <c r="D13" s="16"/>
      <c r="E13" s="45">
        <f t="shared" si="0"/>
        <v>0</v>
      </c>
      <c r="F13" s="16"/>
      <c r="G13" s="35">
        <v>6.0260000000000001E-2</v>
      </c>
      <c r="H13" s="36">
        <f t="shared" si="1"/>
        <v>0</v>
      </c>
    </row>
    <row r="14" spans="1:8" s="15" customFormat="1" x14ac:dyDescent="0.25">
      <c r="B14" s="18"/>
      <c r="C14" s="16"/>
      <c r="D14" s="16"/>
      <c r="E14" s="45">
        <f t="shared" si="0"/>
        <v>0</v>
      </c>
      <c r="F14" s="16"/>
      <c r="G14" s="35">
        <v>6.0260000000000001E-2</v>
      </c>
      <c r="H14" s="36">
        <f t="shared" si="1"/>
        <v>0</v>
      </c>
    </row>
    <row r="15" spans="1:8" s="15" customFormat="1" x14ac:dyDescent="0.25">
      <c r="B15" s="16"/>
      <c r="C15" s="16"/>
      <c r="D15" s="16"/>
      <c r="E15" s="45">
        <f t="shared" si="0"/>
        <v>0</v>
      </c>
      <c r="F15" s="16"/>
      <c r="G15" s="35">
        <v>6.0260000000000001E-2</v>
      </c>
      <c r="H15" s="36">
        <f t="shared" si="1"/>
        <v>0</v>
      </c>
    </row>
    <row r="16" spans="1:8" s="15" customFormat="1" x14ac:dyDescent="0.25">
      <c r="B16" s="16"/>
      <c r="C16" s="16"/>
      <c r="D16" s="16"/>
      <c r="E16" s="45">
        <f t="shared" si="0"/>
        <v>0</v>
      </c>
      <c r="F16" s="16"/>
      <c r="G16" s="35">
        <v>6.0260000000000001E-2</v>
      </c>
      <c r="H16" s="36">
        <f t="shared" si="1"/>
        <v>0</v>
      </c>
    </row>
    <row r="17" spans="1:8" s="15" customFormat="1" x14ac:dyDescent="0.25">
      <c r="B17" s="16"/>
      <c r="C17" s="16"/>
      <c r="D17" s="16"/>
      <c r="E17" s="45">
        <f t="shared" si="0"/>
        <v>0</v>
      </c>
      <c r="F17" s="16"/>
      <c r="G17" s="35">
        <v>6.0260000000000001E-2</v>
      </c>
      <c r="H17" s="36">
        <f t="shared" si="1"/>
        <v>0</v>
      </c>
    </row>
    <row r="18" spans="1:8" s="15" customFormat="1" x14ac:dyDescent="0.25">
      <c r="B18" s="16"/>
      <c r="C18" s="16"/>
      <c r="D18" s="16"/>
      <c r="E18" s="45">
        <f t="shared" si="0"/>
        <v>0</v>
      </c>
      <c r="F18" s="16"/>
      <c r="G18" s="35">
        <v>6.0260000000000001E-2</v>
      </c>
      <c r="H18" s="36">
        <f t="shared" si="1"/>
        <v>0</v>
      </c>
    </row>
    <row r="19" spans="1:8" s="15" customFormat="1" x14ac:dyDescent="0.25">
      <c r="B19" s="16"/>
      <c r="C19" s="16"/>
      <c r="D19" s="16"/>
      <c r="E19" s="45">
        <f t="shared" si="0"/>
        <v>0</v>
      </c>
      <c r="F19" s="16"/>
      <c r="G19" s="35">
        <v>6.0260000000000001E-2</v>
      </c>
      <c r="H19" s="36">
        <f t="shared" si="1"/>
        <v>0</v>
      </c>
    </row>
    <row r="20" spans="1:8" s="15" customFormat="1" x14ac:dyDescent="0.25">
      <c r="B20" s="16"/>
      <c r="C20" s="16"/>
      <c r="D20" s="16"/>
      <c r="E20" s="45">
        <f t="shared" si="0"/>
        <v>0</v>
      </c>
      <c r="F20" s="16"/>
      <c r="G20" s="35">
        <v>6.0260000000000001E-2</v>
      </c>
      <c r="H20" s="36">
        <f t="shared" si="1"/>
        <v>0</v>
      </c>
    </row>
    <row r="21" spans="1:8" s="15" customFormat="1" x14ac:dyDescent="0.25">
      <c r="B21" s="16"/>
      <c r="C21" s="16"/>
      <c r="D21" s="16"/>
      <c r="E21" s="45">
        <f t="shared" si="0"/>
        <v>0</v>
      </c>
      <c r="F21" s="16"/>
      <c r="G21" s="35">
        <v>6.0260000000000001E-2</v>
      </c>
      <c r="H21" s="36">
        <f t="shared" si="1"/>
        <v>0</v>
      </c>
    </row>
    <row r="22" spans="1:8" s="15" customFormat="1" x14ac:dyDescent="0.25">
      <c r="B22" s="16"/>
      <c r="C22" s="16"/>
      <c r="D22" s="16"/>
      <c r="E22" s="45">
        <f t="shared" si="0"/>
        <v>0</v>
      </c>
      <c r="F22" s="16"/>
      <c r="G22" s="35">
        <v>6.0260000000000001E-2</v>
      </c>
      <c r="H22" s="36">
        <f t="shared" si="1"/>
        <v>0</v>
      </c>
    </row>
    <row r="23" spans="1:8" s="15" customFormat="1" x14ac:dyDescent="0.25">
      <c r="B23" s="16"/>
      <c r="C23" s="16"/>
      <c r="D23" s="16"/>
      <c r="E23" s="45">
        <f t="shared" si="0"/>
        <v>0</v>
      </c>
      <c r="F23" s="16"/>
      <c r="G23" s="35">
        <v>6.0260000000000001E-2</v>
      </c>
      <c r="H23" s="36">
        <f t="shared" si="1"/>
        <v>0</v>
      </c>
    </row>
    <row r="24" spans="1:8" s="15" customFormat="1" x14ac:dyDescent="0.25">
      <c r="B24" s="16"/>
      <c r="C24" s="16"/>
      <c r="D24" s="16"/>
      <c r="E24" s="45">
        <f t="shared" si="0"/>
        <v>0</v>
      </c>
      <c r="F24" s="16"/>
      <c r="G24" s="35">
        <v>6.0260000000000001E-2</v>
      </c>
      <c r="H24" s="36">
        <f t="shared" si="1"/>
        <v>0</v>
      </c>
    </row>
    <row r="25" spans="1:8" s="15" customFormat="1" x14ac:dyDescent="0.25">
      <c r="B25" s="16"/>
      <c r="C25" s="16"/>
      <c r="D25" s="16"/>
      <c r="E25" s="45">
        <f t="shared" si="0"/>
        <v>0</v>
      </c>
      <c r="F25" s="16"/>
      <c r="G25" s="35">
        <v>6.0260000000000001E-2</v>
      </c>
      <c r="H25" s="36">
        <f t="shared" si="1"/>
        <v>0</v>
      </c>
    </row>
    <row r="26" spans="1:8" s="15" customFormat="1" x14ac:dyDescent="0.25">
      <c r="B26" s="16"/>
      <c r="C26" s="16"/>
      <c r="D26" s="16"/>
      <c r="E26" s="45">
        <f t="shared" si="0"/>
        <v>0</v>
      </c>
      <c r="F26" s="16"/>
      <c r="G26" s="35">
        <v>6.0260000000000001E-2</v>
      </c>
      <c r="H26" s="36">
        <f t="shared" si="1"/>
        <v>0</v>
      </c>
    </row>
    <row r="27" spans="1:8" s="15" customFormat="1" x14ac:dyDescent="0.25">
      <c r="B27" s="16"/>
      <c r="C27" s="16"/>
      <c r="D27" s="16"/>
      <c r="E27" s="45">
        <f t="shared" si="0"/>
        <v>0</v>
      </c>
      <c r="F27" s="16"/>
      <c r="G27" s="35">
        <v>6.0260000000000001E-2</v>
      </c>
      <c r="H27" s="36">
        <f t="shared" si="1"/>
        <v>0</v>
      </c>
    </row>
    <row r="28" spans="1:8" s="15" customFormat="1" x14ac:dyDescent="0.25">
      <c r="B28" s="16"/>
      <c r="C28" s="16"/>
      <c r="D28" s="16"/>
      <c r="E28" s="45">
        <f t="shared" si="0"/>
        <v>0</v>
      </c>
      <c r="F28" s="16"/>
      <c r="G28" s="35">
        <v>6.0260000000000001E-2</v>
      </c>
      <c r="H28" s="36">
        <f t="shared" si="1"/>
        <v>0</v>
      </c>
    </row>
    <row r="29" spans="1:8" s="15" customFormat="1" ht="15.75" thickBot="1" x14ac:dyDescent="0.3">
      <c r="A29" s="20"/>
      <c r="B29" s="21"/>
      <c r="C29" s="21"/>
      <c r="D29" s="21"/>
      <c r="E29" s="45">
        <f t="shared" si="0"/>
        <v>0</v>
      </c>
      <c r="F29" s="21"/>
      <c r="G29" s="35">
        <v>6.0260000000000001E-2</v>
      </c>
      <c r="H29" s="36">
        <f t="shared" si="1"/>
        <v>0</v>
      </c>
    </row>
    <row r="30" spans="1:8" s="15" customFormat="1" ht="16.5" thickBot="1" x14ac:dyDescent="0.3">
      <c r="A30" s="22" t="s">
        <v>6</v>
      </c>
      <c r="B30" s="23"/>
      <c r="C30" s="23"/>
      <c r="D30" s="23"/>
      <c r="E30" s="26"/>
      <c r="F30" s="23"/>
      <c r="G30" s="27"/>
      <c r="H30" s="24">
        <f>SUM(H7:H29)</f>
        <v>27.159182000000001</v>
      </c>
    </row>
    <row r="31" spans="1:8" ht="15.75" thickBot="1" x14ac:dyDescent="0.3"/>
    <row r="32" spans="1:8" ht="15.75" thickBot="1" x14ac:dyDescent="0.3">
      <c r="A32" s="4" t="s">
        <v>8</v>
      </c>
      <c r="B32" s="11">
        <v>2</v>
      </c>
      <c r="D32" s="29">
        <v>35</v>
      </c>
      <c r="E32" s="5" t="s">
        <v>15</v>
      </c>
      <c r="H32" s="6">
        <f>+B32*D32</f>
        <v>70</v>
      </c>
    </row>
    <row r="34" spans="1:8" s="9" customFormat="1" ht="15.75" x14ac:dyDescent="0.25">
      <c r="A34" s="7" t="s">
        <v>9</v>
      </c>
      <c r="B34" s="8"/>
      <c r="C34" s="8"/>
      <c r="D34" s="8"/>
      <c r="E34" s="8"/>
      <c r="F34" s="8"/>
      <c r="G34" s="8"/>
      <c r="H34" s="10">
        <f>+H30+H32</f>
        <v>97.159182000000001</v>
      </c>
    </row>
  </sheetData>
  <printOptions horizontalCentered="1"/>
  <pageMargins left="0.7" right="0.7" top="0.75" bottom="0.75" header="0.3" footer="0.3"/>
  <pageSetup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2:J34"/>
  <sheetViews>
    <sheetView topLeftCell="A3" zoomScaleNormal="100" workbookViewId="0">
      <selection activeCell="E38" sqref="E38"/>
    </sheetView>
  </sheetViews>
  <sheetFormatPr defaultRowHeight="15" x14ac:dyDescent="0.25"/>
  <cols>
    <col min="1" max="1" width="40.140625" customWidth="1"/>
    <col min="2" max="2" width="11" style="3" customWidth="1"/>
    <col min="3" max="3" width="11.140625" style="3" customWidth="1"/>
    <col min="4" max="4" width="15.28515625" style="3" bestFit="1" customWidth="1"/>
    <col min="5" max="5" width="13.42578125" style="3" customWidth="1"/>
    <col min="6" max="6" width="9.140625" style="3"/>
    <col min="7" max="7" width="12.28515625" style="3" bestFit="1" customWidth="1"/>
    <col min="8" max="8" width="13.42578125" style="3" customWidth="1"/>
    <col min="9" max="9" width="13.5703125" customWidth="1"/>
  </cols>
  <sheetData>
    <row r="2" spans="1:9" ht="20.25" x14ac:dyDescent="0.3">
      <c r="A2" s="1" t="s">
        <v>5</v>
      </c>
    </row>
    <row r="3" spans="1:9" ht="17.25" customHeight="1" x14ac:dyDescent="0.25">
      <c r="A3" s="33" t="s">
        <v>19</v>
      </c>
      <c r="B3" s="30"/>
      <c r="C3" s="30"/>
      <c r="D3" s="34" t="s">
        <v>16</v>
      </c>
      <c r="E3" s="30"/>
      <c r="F3" s="30"/>
    </row>
    <row r="4" spans="1:9" ht="21.75" customHeight="1" x14ac:dyDescent="0.25">
      <c r="A4" s="33" t="s">
        <v>20</v>
      </c>
      <c r="B4" s="31"/>
      <c r="C4" s="31"/>
      <c r="D4" s="34" t="s">
        <v>17</v>
      </c>
      <c r="E4" s="31"/>
      <c r="F4" s="31"/>
    </row>
    <row r="5" spans="1:9" ht="15.75" thickBot="1" x14ac:dyDescent="0.3"/>
    <row r="6" spans="1:9" s="2" customFormat="1" ht="12.75" x14ac:dyDescent="0.2">
      <c r="A6" s="12" t="s">
        <v>0</v>
      </c>
      <c r="B6" s="13" t="s">
        <v>1</v>
      </c>
      <c r="C6" s="13" t="s">
        <v>12</v>
      </c>
      <c r="D6" s="13" t="s">
        <v>2</v>
      </c>
      <c r="E6" s="13" t="s">
        <v>11</v>
      </c>
      <c r="F6" s="13" t="s">
        <v>39</v>
      </c>
      <c r="G6" s="13" t="s">
        <v>36</v>
      </c>
      <c r="H6" s="13" t="s">
        <v>10</v>
      </c>
      <c r="I6" s="14" t="s">
        <v>4</v>
      </c>
    </row>
    <row r="7" spans="1:9" s="15" customFormat="1" x14ac:dyDescent="0.25">
      <c r="A7" s="15" t="s">
        <v>14</v>
      </c>
      <c r="B7" s="16" t="s">
        <v>13</v>
      </c>
      <c r="C7" s="16">
        <v>750</v>
      </c>
      <c r="D7" s="16">
        <v>12</v>
      </c>
      <c r="E7" s="16">
        <f>+(D7*C7)/1000</f>
        <v>9</v>
      </c>
      <c r="F7" s="25">
        <v>12</v>
      </c>
      <c r="G7" s="28">
        <v>0.01</v>
      </c>
      <c r="H7" s="28">
        <v>7.3300000000000004E-2</v>
      </c>
      <c r="I7" s="17">
        <f>+H7*E7</f>
        <v>0.65970000000000006</v>
      </c>
    </row>
    <row r="8" spans="1:9" s="15" customFormat="1" x14ac:dyDescent="0.25">
      <c r="A8" s="15" t="s">
        <v>14</v>
      </c>
      <c r="B8" s="16" t="s">
        <v>13</v>
      </c>
      <c r="C8" s="16">
        <v>375</v>
      </c>
      <c r="D8" s="16">
        <v>24</v>
      </c>
      <c r="E8" s="16">
        <f t="shared" ref="E8:E29" si="0">+(D8*C8)/1000</f>
        <v>9</v>
      </c>
      <c r="F8" s="25">
        <v>14</v>
      </c>
      <c r="G8" s="28">
        <v>0.01</v>
      </c>
      <c r="H8" s="28">
        <v>7.3300000000000004E-2</v>
      </c>
      <c r="I8" s="17">
        <f t="shared" ref="I8:I29" si="1">+H8*E8</f>
        <v>0.65970000000000006</v>
      </c>
    </row>
    <row r="9" spans="1:9" s="15" customFormat="1" x14ac:dyDescent="0.25">
      <c r="B9" s="16"/>
      <c r="C9" s="16"/>
      <c r="D9" s="16"/>
      <c r="E9" s="16">
        <f t="shared" si="0"/>
        <v>0</v>
      </c>
      <c r="F9" s="25"/>
      <c r="G9" s="28">
        <v>0.01</v>
      </c>
      <c r="H9" s="28">
        <v>7.3300000000000004E-2</v>
      </c>
      <c r="I9" s="17">
        <f t="shared" si="1"/>
        <v>0</v>
      </c>
    </row>
    <row r="10" spans="1:9" s="15" customFormat="1" x14ac:dyDescent="0.25">
      <c r="B10" s="16"/>
      <c r="C10" s="16"/>
      <c r="D10" s="16"/>
      <c r="E10" s="16">
        <f t="shared" si="0"/>
        <v>0</v>
      </c>
      <c r="F10" s="25"/>
      <c r="G10" s="28">
        <v>0.01</v>
      </c>
      <c r="H10" s="28">
        <v>7.3300000000000004E-2</v>
      </c>
      <c r="I10" s="17">
        <f t="shared" si="1"/>
        <v>0</v>
      </c>
    </row>
    <row r="11" spans="1:9" s="15" customFormat="1" x14ac:dyDescent="0.25">
      <c r="B11" s="16"/>
      <c r="C11" s="16"/>
      <c r="D11" s="16"/>
      <c r="E11" s="16">
        <f t="shared" si="0"/>
        <v>0</v>
      </c>
      <c r="F11" s="16"/>
      <c r="G11" s="28">
        <v>0.01</v>
      </c>
      <c r="H11" s="28">
        <v>7.3300000000000004E-2</v>
      </c>
      <c r="I11" s="17">
        <f t="shared" si="1"/>
        <v>0</v>
      </c>
    </row>
    <row r="12" spans="1:9" s="15" customFormat="1" x14ac:dyDescent="0.25">
      <c r="B12" s="16"/>
      <c r="C12" s="16"/>
      <c r="D12" s="16"/>
      <c r="E12" s="16">
        <f t="shared" si="0"/>
        <v>0</v>
      </c>
      <c r="F12" s="16"/>
      <c r="G12" s="28">
        <v>0.01</v>
      </c>
      <c r="H12" s="28">
        <v>7.3300000000000004E-2</v>
      </c>
      <c r="I12" s="17">
        <f t="shared" si="1"/>
        <v>0</v>
      </c>
    </row>
    <row r="13" spans="1:9" s="15" customFormat="1" x14ac:dyDescent="0.25">
      <c r="B13" s="16"/>
      <c r="C13" s="16"/>
      <c r="D13" s="16"/>
      <c r="E13" s="16">
        <f t="shared" si="0"/>
        <v>0</v>
      </c>
      <c r="F13" s="16"/>
      <c r="G13" s="28">
        <v>0.01</v>
      </c>
      <c r="H13" s="28">
        <v>7.3300000000000004E-2</v>
      </c>
      <c r="I13" s="17">
        <f t="shared" si="1"/>
        <v>0</v>
      </c>
    </row>
    <row r="14" spans="1:9" s="15" customFormat="1" x14ac:dyDescent="0.25">
      <c r="B14" s="18"/>
      <c r="C14" s="16"/>
      <c r="D14" s="16"/>
      <c r="E14" s="16">
        <f t="shared" si="0"/>
        <v>0</v>
      </c>
      <c r="F14" s="16"/>
      <c r="G14" s="28">
        <v>0.01</v>
      </c>
      <c r="H14" s="28">
        <v>7.3300000000000004E-2</v>
      </c>
      <c r="I14" s="17">
        <f t="shared" si="1"/>
        <v>0</v>
      </c>
    </row>
    <row r="15" spans="1:9" s="15" customFormat="1" x14ac:dyDescent="0.25">
      <c r="B15" s="16"/>
      <c r="C15" s="16"/>
      <c r="D15" s="16"/>
      <c r="E15" s="16">
        <f t="shared" si="0"/>
        <v>0</v>
      </c>
      <c r="F15" s="16"/>
      <c r="G15" s="28">
        <v>0.01</v>
      </c>
      <c r="H15" s="28">
        <v>7.3300000000000004E-2</v>
      </c>
      <c r="I15" s="17">
        <f t="shared" si="1"/>
        <v>0</v>
      </c>
    </row>
    <row r="16" spans="1:9" s="15" customFormat="1" x14ac:dyDescent="0.25">
      <c r="B16" s="16"/>
      <c r="C16" s="16"/>
      <c r="D16" s="16"/>
      <c r="E16" s="16">
        <f t="shared" si="0"/>
        <v>0</v>
      </c>
      <c r="F16" s="16"/>
      <c r="G16" s="28">
        <v>0.01</v>
      </c>
      <c r="H16" s="28">
        <v>7.3300000000000004E-2</v>
      </c>
      <c r="I16" s="17">
        <f t="shared" si="1"/>
        <v>0</v>
      </c>
    </row>
    <row r="17" spans="1:10" s="15" customFormat="1" x14ac:dyDescent="0.25">
      <c r="B17" s="16"/>
      <c r="C17" s="16"/>
      <c r="D17" s="16"/>
      <c r="E17" s="16">
        <f t="shared" si="0"/>
        <v>0</v>
      </c>
      <c r="F17" s="16"/>
      <c r="G17" s="28">
        <v>0.01</v>
      </c>
      <c r="H17" s="28">
        <v>7.3300000000000004E-2</v>
      </c>
      <c r="I17" s="17">
        <f t="shared" si="1"/>
        <v>0</v>
      </c>
    </row>
    <row r="18" spans="1:10" s="15" customFormat="1" x14ac:dyDescent="0.25">
      <c r="B18" s="16"/>
      <c r="C18" s="16"/>
      <c r="D18" s="16"/>
      <c r="E18" s="16">
        <f t="shared" si="0"/>
        <v>0</v>
      </c>
      <c r="F18" s="16"/>
      <c r="G18" s="28">
        <v>0.01</v>
      </c>
      <c r="H18" s="28">
        <v>7.3300000000000004E-2</v>
      </c>
      <c r="I18" s="17">
        <f t="shared" si="1"/>
        <v>0</v>
      </c>
    </row>
    <row r="19" spans="1:10" s="15" customFormat="1" x14ac:dyDescent="0.25">
      <c r="B19" s="16"/>
      <c r="C19" s="16"/>
      <c r="D19" s="16"/>
      <c r="E19" s="16">
        <f t="shared" si="0"/>
        <v>0</v>
      </c>
      <c r="F19" s="16"/>
      <c r="G19" s="28">
        <v>0.01</v>
      </c>
      <c r="H19" s="28">
        <v>7.3300000000000004E-2</v>
      </c>
      <c r="I19" s="17">
        <f t="shared" si="1"/>
        <v>0</v>
      </c>
    </row>
    <row r="20" spans="1:10" s="15" customFormat="1" x14ac:dyDescent="0.25">
      <c r="B20" s="16"/>
      <c r="C20" s="16"/>
      <c r="D20" s="16"/>
      <c r="E20" s="16">
        <f t="shared" si="0"/>
        <v>0</v>
      </c>
      <c r="F20" s="16"/>
      <c r="G20" s="28">
        <v>0.01</v>
      </c>
      <c r="H20" s="28">
        <v>7.3300000000000004E-2</v>
      </c>
      <c r="I20" s="17">
        <f t="shared" si="1"/>
        <v>0</v>
      </c>
    </row>
    <row r="21" spans="1:10" s="15" customFormat="1" x14ac:dyDescent="0.25">
      <c r="B21" s="16"/>
      <c r="C21" s="16"/>
      <c r="D21" s="16"/>
      <c r="E21" s="16">
        <f t="shared" si="0"/>
        <v>0</v>
      </c>
      <c r="F21" s="16"/>
      <c r="G21" s="28">
        <v>0.01</v>
      </c>
      <c r="H21" s="28">
        <v>7.3300000000000004E-2</v>
      </c>
      <c r="I21" s="17">
        <f t="shared" si="1"/>
        <v>0</v>
      </c>
    </row>
    <row r="22" spans="1:10" s="15" customFormat="1" x14ac:dyDescent="0.25">
      <c r="B22" s="16"/>
      <c r="C22" s="16"/>
      <c r="D22" s="16"/>
      <c r="E22" s="16">
        <f t="shared" si="0"/>
        <v>0</v>
      </c>
      <c r="F22" s="16"/>
      <c r="G22" s="28">
        <v>0.01</v>
      </c>
      <c r="H22" s="28">
        <v>7.3300000000000004E-2</v>
      </c>
      <c r="I22" s="17">
        <f t="shared" si="1"/>
        <v>0</v>
      </c>
    </row>
    <row r="23" spans="1:10" s="15" customFormat="1" x14ac:dyDescent="0.25">
      <c r="B23" s="16"/>
      <c r="C23" s="16"/>
      <c r="D23" s="16"/>
      <c r="E23" s="16">
        <f t="shared" si="0"/>
        <v>0</v>
      </c>
      <c r="F23" s="16"/>
      <c r="G23" s="28">
        <v>0.01</v>
      </c>
      <c r="H23" s="28">
        <v>7.3300000000000004E-2</v>
      </c>
      <c r="I23" s="17">
        <f t="shared" si="1"/>
        <v>0</v>
      </c>
    </row>
    <row r="24" spans="1:10" s="15" customFormat="1" x14ac:dyDescent="0.25">
      <c r="B24" s="16"/>
      <c r="C24" s="16"/>
      <c r="D24" s="16"/>
      <c r="E24" s="16">
        <f t="shared" si="0"/>
        <v>0</v>
      </c>
      <c r="F24" s="16"/>
      <c r="G24" s="28">
        <v>0.01</v>
      </c>
      <c r="H24" s="28">
        <v>7.3300000000000004E-2</v>
      </c>
      <c r="I24" s="17">
        <f t="shared" si="1"/>
        <v>0</v>
      </c>
    </row>
    <row r="25" spans="1:10" s="15" customFormat="1" x14ac:dyDescent="0.25">
      <c r="B25" s="16"/>
      <c r="C25" s="16"/>
      <c r="D25" s="16"/>
      <c r="E25" s="16">
        <f t="shared" si="0"/>
        <v>0</v>
      </c>
      <c r="F25" s="16"/>
      <c r="G25" s="28">
        <v>0.01</v>
      </c>
      <c r="H25" s="28">
        <v>7.3300000000000004E-2</v>
      </c>
      <c r="I25" s="17">
        <f t="shared" si="1"/>
        <v>0</v>
      </c>
    </row>
    <row r="26" spans="1:10" s="15" customFormat="1" x14ac:dyDescent="0.25">
      <c r="B26" s="16"/>
      <c r="C26" s="16"/>
      <c r="D26" s="16"/>
      <c r="E26" s="16">
        <f t="shared" si="0"/>
        <v>0</v>
      </c>
      <c r="F26" s="16"/>
      <c r="G26" s="28">
        <v>0.01</v>
      </c>
      <c r="H26" s="28">
        <v>7.3300000000000004E-2</v>
      </c>
      <c r="I26" s="17">
        <f t="shared" si="1"/>
        <v>0</v>
      </c>
    </row>
    <row r="27" spans="1:10" s="15" customFormat="1" x14ac:dyDescent="0.25">
      <c r="B27" s="16"/>
      <c r="C27" s="16"/>
      <c r="D27" s="16"/>
      <c r="E27" s="16">
        <f t="shared" si="0"/>
        <v>0</v>
      </c>
      <c r="F27" s="16"/>
      <c r="G27" s="28">
        <v>0.01</v>
      </c>
      <c r="H27" s="28">
        <v>7.3300000000000004E-2</v>
      </c>
      <c r="I27" s="17">
        <f t="shared" si="1"/>
        <v>0</v>
      </c>
    </row>
    <row r="28" spans="1:10" s="15" customFormat="1" x14ac:dyDescent="0.25">
      <c r="B28" s="16"/>
      <c r="C28" s="16"/>
      <c r="D28" s="16"/>
      <c r="E28" s="16">
        <f t="shared" si="0"/>
        <v>0</v>
      </c>
      <c r="F28" s="16"/>
      <c r="G28" s="28">
        <v>0.01</v>
      </c>
      <c r="H28" s="28">
        <v>7.3300000000000004E-2</v>
      </c>
      <c r="I28" s="17">
        <f t="shared" si="1"/>
        <v>0</v>
      </c>
    </row>
    <row r="29" spans="1:10" s="15" customFormat="1" ht="15.75" thickBot="1" x14ac:dyDescent="0.3">
      <c r="A29" s="20"/>
      <c r="B29" s="21"/>
      <c r="C29" s="21"/>
      <c r="D29" s="21"/>
      <c r="E29" s="16">
        <f t="shared" si="0"/>
        <v>0</v>
      </c>
      <c r="F29" s="21"/>
      <c r="G29" s="28">
        <v>0.01</v>
      </c>
      <c r="H29" s="28">
        <v>7.3300000000000004E-2</v>
      </c>
      <c r="I29" s="17">
        <f t="shared" si="1"/>
        <v>0</v>
      </c>
    </row>
    <row r="30" spans="1:10" s="15" customFormat="1" ht="16.5" thickBot="1" x14ac:dyDescent="0.3">
      <c r="A30" s="22" t="s">
        <v>6</v>
      </c>
      <c r="B30" s="23"/>
      <c r="C30" s="23"/>
      <c r="D30" s="23"/>
      <c r="E30" s="26"/>
      <c r="F30" s="23"/>
      <c r="G30" s="27"/>
      <c r="H30" s="27"/>
      <c r="I30" s="24">
        <f>SUM(I7:I29)</f>
        <v>1.3194000000000001</v>
      </c>
      <c r="J30" s="19"/>
    </row>
    <row r="31" spans="1:10" ht="15.75" thickBot="1" x14ac:dyDescent="0.3"/>
    <row r="32" spans="1:10" ht="15.75" thickBot="1" x14ac:dyDescent="0.3">
      <c r="A32" s="4" t="s">
        <v>8</v>
      </c>
      <c r="B32" s="11">
        <v>1</v>
      </c>
      <c r="D32" s="29">
        <v>35</v>
      </c>
      <c r="E32" s="5" t="s">
        <v>15</v>
      </c>
      <c r="I32" s="6">
        <f>+B32*D32</f>
        <v>35</v>
      </c>
    </row>
    <row r="34" spans="1:9" s="9" customFormat="1" ht="15.75" x14ac:dyDescent="0.25">
      <c r="A34" s="7" t="s">
        <v>9</v>
      </c>
      <c r="B34" s="8"/>
      <c r="C34" s="8"/>
      <c r="D34" s="8"/>
      <c r="E34" s="8"/>
      <c r="F34" s="8"/>
      <c r="G34" s="8"/>
      <c r="H34" s="8"/>
      <c r="I34" s="10">
        <f>+I30+I32</f>
        <v>36.319400000000002</v>
      </c>
    </row>
  </sheetData>
  <pageMargins left="0.7" right="0.7" top="0.75" bottom="0.75" header="0.3" footer="0.3"/>
  <pageSetup scale="96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2:H34"/>
  <sheetViews>
    <sheetView tabSelected="1" zoomScaleNormal="100" workbookViewId="0">
      <selection activeCell="E37" sqref="E37"/>
    </sheetView>
  </sheetViews>
  <sheetFormatPr defaultRowHeight="15" x14ac:dyDescent="0.25"/>
  <cols>
    <col min="1" max="1" width="45.28515625" customWidth="1"/>
    <col min="2" max="2" width="14" style="3" bestFit="1" customWidth="1"/>
    <col min="3" max="3" width="14.28515625" style="3" bestFit="1" customWidth="1"/>
    <col min="4" max="4" width="14.28515625" style="3" customWidth="1"/>
    <col min="5" max="5" width="19" style="3" bestFit="1" customWidth="1"/>
    <col min="6" max="6" width="13.42578125" style="41" customWidth="1"/>
    <col min="7" max="7" width="13.42578125" style="3" customWidth="1"/>
    <col min="8" max="8" width="11.140625" bestFit="1" customWidth="1"/>
  </cols>
  <sheetData>
    <row r="2" spans="1:8" ht="20.25" x14ac:dyDescent="0.3">
      <c r="A2" s="1" t="s">
        <v>18</v>
      </c>
    </row>
    <row r="3" spans="1:8" ht="21" customHeight="1" x14ac:dyDescent="0.25">
      <c r="A3" s="33" t="s">
        <v>19</v>
      </c>
      <c r="B3" s="30"/>
      <c r="C3" s="30"/>
      <c r="D3" s="34" t="s">
        <v>16</v>
      </c>
      <c r="E3" s="42"/>
      <c r="F3" s="42"/>
    </row>
    <row r="4" spans="1:8" ht="21" customHeight="1" x14ac:dyDescent="0.25">
      <c r="A4" s="33" t="s">
        <v>20</v>
      </c>
      <c r="B4" s="31"/>
      <c r="C4" s="31"/>
      <c r="D4" s="34" t="s">
        <v>17</v>
      </c>
      <c r="E4" s="43"/>
      <c r="F4" s="43"/>
    </row>
    <row r="5" spans="1:8" ht="15.75" thickBot="1" x14ac:dyDescent="0.3"/>
    <row r="6" spans="1:8" s="2" customFormat="1" ht="12.75" x14ac:dyDescent="0.2">
      <c r="A6" s="12" t="s">
        <v>0</v>
      </c>
      <c r="B6" s="13" t="s">
        <v>37</v>
      </c>
      <c r="C6" s="13" t="s">
        <v>40</v>
      </c>
      <c r="D6" s="13" t="s">
        <v>38</v>
      </c>
      <c r="E6" s="13" t="s">
        <v>47</v>
      </c>
      <c r="F6" s="44" t="s">
        <v>42</v>
      </c>
      <c r="G6" s="13" t="s">
        <v>41</v>
      </c>
      <c r="H6" s="14" t="s">
        <v>4</v>
      </c>
    </row>
    <row r="7" spans="1:8" s="15" customFormat="1" x14ac:dyDescent="0.25">
      <c r="A7" s="32" t="s">
        <v>46</v>
      </c>
      <c r="B7" s="16" t="s">
        <v>33</v>
      </c>
      <c r="C7" s="16">
        <v>16</v>
      </c>
      <c r="D7" s="16" t="s">
        <v>45</v>
      </c>
      <c r="E7" s="16">
        <v>48</v>
      </c>
      <c r="F7" s="45">
        <f>C7*E7/128</f>
        <v>6</v>
      </c>
      <c r="G7" s="35">
        <v>0.08</v>
      </c>
      <c r="H7" s="36">
        <f>F7*G7</f>
        <v>0.48</v>
      </c>
    </row>
    <row r="8" spans="1:8" s="15" customFormat="1" x14ac:dyDescent="0.25">
      <c r="A8" s="32" t="s">
        <v>46</v>
      </c>
      <c r="B8" s="16" t="s">
        <v>33</v>
      </c>
      <c r="C8" s="16">
        <v>12</v>
      </c>
      <c r="D8" s="16"/>
      <c r="E8" s="16">
        <v>24</v>
      </c>
      <c r="F8" s="45">
        <f t="shared" ref="F8:F9" si="0">C8*E8/128</f>
        <v>2.25</v>
      </c>
      <c r="G8" s="35">
        <v>0.08</v>
      </c>
      <c r="H8" s="36">
        <f t="shared" ref="H8:H12" si="1">F8*G8</f>
        <v>0.18</v>
      </c>
    </row>
    <row r="9" spans="1:8" s="15" customFormat="1" x14ac:dyDescent="0.25">
      <c r="A9" s="32" t="s">
        <v>44</v>
      </c>
      <c r="B9" s="16" t="s">
        <v>33</v>
      </c>
      <c r="C9" s="16">
        <v>32</v>
      </c>
      <c r="D9" s="16"/>
      <c r="E9" s="16">
        <v>12</v>
      </c>
      <c r="F9" s="45">
        <f t="shared" si="0"/>
        <v>3</v>
      </c>
      <c r="G9" s="35">
        <v>0.08</v>
      </c>
      <c r="H9" s="36">
        <f t="shared" si="1"/>
        <v>0.24</v>
      </c>
    </row>
    <row r="10" spans="1:8" s="15" customFormat="1" x14ac:dyDescent="0.25">
      <c r="A10" s="32" t="s">
        <v>43</v>
      </c>
      <c r="B10" s="16" t="s">
        <v>33</v>
      </c>
      <c r="C10" s="16"/>
      <c r="D10" s="16">
        <v>5</v>
      </c>
      <c r="E10" s="16">
        <v>1</v>
      </c>
      <c r="F10" s="45">
        <f>D10*E10</f>
        <v>5</v>
      </c>
      <c r="G10" s="35">
        <v>0.08</v>
      </c>
      <c r="H10" s="36">
        <f t="shared" si="1"/>
        <v>0.4</v>
      </c>
    </row>
    <row r="11" spans="1:8" s="15" customFormat="1" x14ac:dyDescent="0.25">
      <c r="B11" s="16"/>
      <c r="C11" s="16"/>
      <c r="D11" s="16"/>
      <c r="E11" s="16"/>
      <c r="F11" s="45">
        <f t="shared" ref="F11:F29" si="2">C11*D11/128</f>
        <v>0</v>
      </c>
      <c r="G11" s="35">
        <v>0.08</v>
      </c>
      <c r="H11" s="36">
        <f t="shared" si="1"/>
        <v>0</v>
      </c>
    </row>
    <row r="12" spans="1:8" s="15" customFormat="1" x14ac:dyDescent="0.25">
      <c r="B12" s="16"/>
      <c r="C12" s="16"/>
      <c r="D12" s="16"/>
      <c r="E12" s="16"/>
      <c r="F12" s="45">
        <f t="shared" si="2"/>
        <v>0</v>
      </c>
      <c r="G12" s="35">
        <v>0.08</v>
      </c>
      <c r="H12" s="36">
        <f t="shared" si="1"/>
        <v>0</v>
      </c>
    </row>
    <row r="13" spans="1:8" s="15" customFormat="1" x14ac:dyDescent="0.25">
      <c r="B13" s="16"/>
      <c r="C13" s="16"/>
      <c r="D13" s="16"/>
      <c r="E13" s="16"/>
      <c r="F13" s="45">
        <f t="shared" si="2"/>
        <v>0</v>
      </c>
      <c r="G13" s="35">
        <v>0.08</v>
      </c>
      <c r="H13" s="36">
        <f t="shared" ref="H13:H29" si="3">+G13*F13</f>
        <v>0</v>
      </c>
    </row>
    <row r="14" spans="1:8" s="15" customFormat="1" x14ac:dyDescent="0.25">
      <c r="B14" s="18"/>
      <c r="C14" s="16"/>
      <c r="D14" s="16"/>
      <c r="E14" s="16"/>
      <c r="F14" s="45">
        <f t="shared" si="2"/>
        <v>0</v>
      </c>
      <c r="G14" s="35">
        <v>0.08</v>
      </c>
      <c r="H14" s="36">
        <f t="shared" si="3"/>
        <v>0</v>
      </c>
    </row>
    <row r="15" spans="1:8" s="15" customFormat="1" x14ac:dyDescent="0.25">
      <c r="B15" s="16"/>
      <c r="C15" s="16"/>
      <c r="D15" s="16"/>
      <c r="E15" s="16"/>
      <c r="F15" s="45">
        <f t="shared" si="2"/>
        <v>0</v>
      </c>
      <c r="G15" s="35">
        <v>0.08</v>
      </c>
      <c r="H15" s="36">
        <f t="shared" si="3"/>
        <v>0</v>
      </c>
    </row>
    <row r="16" spans="1:8" s="15" customFormat="1" x14ac:dyDescent="0.25">
      <c r="B16" s="16"/>
      <c r="C16" s="16"/>
      <c r="D16" s="16"/>
      <c r="E16" s="16"/>
      <c r="F16" s="45">
        <f t="shared" si="2"/>
        <v>0</v>
      </c>
      <c r="G16" s="35">
        <v>0.08</v>
      </c>
      <c r="H16" s="36">
        <f t="shared" si="3"/>
        <v>0</v>
      </c>
    </row>
    <row r="17" spans="1:8" s="15" customFormat="1" x14ac:dyDescent="0.25">
      <c r="B17" s="16"/>
      <c r="C17" s="16"/>
      <c r="D17" s="16"/>
      <c r="E17" s="16"/>
      <c r="F17" s="45">
        <f t="shared" si="2"/>
        <v>0</v>
      </c>
      <c r="G17" s="35">
        <v>0.08</v>
      </c>
      <c r="H17" s="36">
        <f t="shared" si="3"/>
        <v>0</v>
      </c>
    </row>
    <row r="18" spans="1:8" s="15" customFormat="1" x14ac:dyDescent="0.25">
      <c r="B18" s="16"/>
      <c r="C18" s="16"/>
      <c r="D18" s="16"/>
      <c r="E18" s="16"/>
      <c r="F18" s="45">
        <f t="shared" si="2"/>
        <v>0</v>
      </c>
      <c r="G18" s="35">
        <v>0.08</v>
      </c>
      <c r="H18" s="36">
        <f t="shared" si="3"/>
        <v>0</v>
      </c>
    </row>
    <row r="19" spans="1:8" s="15" customFormat="1" x14ac:dyDescent="0.25">
      <c r="B19" s="16"/>
      <c r="C19" s="16"/>
      <c r="D19" s="16"/>
      <c r="E19" s="16"/>
      <c r="F19" s="45">
        <f t="shared" si="2"/>
        <v>0</v>
      </c>
      <c r="G19" s="35">
        <v>0.08</v>
      </c>
      <c r="H19" s="36">
        <f t="shared" si="3"/>
        <v>0</v>
      </c>
    </row>
    <row r="20" spans="1:8" s="15" customFormat="1" x14ac:dyDescent="0.25">
      <c r="B20" s="16"/>
      <c r="C20" s="16"/>
      <c r="D20" s="16"/>
      <c r="E20" s="16"/>
      <c r="F20" s="45">
        <f t="shared" si="2"/>
        <v>0</v>
      </c>
      <c r="G20" s="35">
        <v>0.08</v>
      </c>
      <c r="H20" s="36">
        <f t="shared" si="3"/>
        <v>0</v>
      </c>
    </row>
    <row r="21" spans="1:8" s="15" customFormat="1" x14ac:dyDescent="0.25">
      <c r="B21" s="16"/>
      <c r="C21" s="16"/>
      <c r="D21" s="16"/>
      <c r="E21" s="16"/>
      <c r="F21" s="45">
        <f t="shared" si="2"/>
        <v>0</v>
      </c>
      <c r="G21" s="35">
        <v>0.08</v>
      </c>
      <c r="H21" s="36">
        <f t="shared" si="3"/>
        <v>0</v>
      </c>
    </row>
    <row r="22" spans="1:8" s="15" customFormat="1" x14ac:dyDescent="0.25">
      <c r="B22" s="16"/>
      <c r="C22" s="16"/>
      <c r="D22" s="16"/>
      <c r="E22" s="16"/>
      <c r="F22" s="45">
        <f t="shared" si="2"/>
        <v>0</v>
      </c>
      <c r="G22" s="35">
        <v>0.08</v>
      </c>
      <c r="H22" s="36">
        <f t="shared" si="3"/>
        <v>0</v>
      </c>
    </row>
    <row r="23" spans="1:8" s="15" customFormat="1" x14ac:dyDescent="0.25">
      <c r="B23" s="16"/>
      <c r="C23" s="16"/>
      <c r="D23" s="16"/>
      <c r="E23" s="16"/>
      <c r="F23" s="45">
        <f t="shared" si="2"/>
        <v>0</v>
      </c>
      <c r="G23" s="35">
        <v>0.08</v>
      </c>
      <c r="H23" s="36">
        <f t="shared" si="3"/>
        <v>0</v>
      </c>
    </row>
    <row r="24" spans="1:8" s="15" customFormat="1" x14ac:dyDescent="0.25">
      <c r="B24" s="16"/>
      <c r="C24" s="16"/>
      <c r="D24" s="16"/>
      <c r="E24" s="16"/>
      <c r="F24" s="45">
        <f t="shared" si="2"/>
        <v>0</v>
      </c>
      <c r="G24" s="35">
        <v>0.08</v>
      </c>
      <c r="H24" s="36">
        <f t="shared" si="3"/>
        <v>0</v>
      </c>
    </row>
    <row r="25" spans="1:8" s="15" customFormat="1" x14ac:dyDescent="0.25">
      <c r="B25" s="16"/>
      <c r="C25" s="16"/>
      <c r="D25" s="16"/>
      <c r="E25" s="16"/>
      <c r="F25" s="45">
        <f t="shared" si="2"/>
        <v>0</v>
      </c>
      <c r="G25" s="35">
        <v>0.08</v>
      </c>
      <c r="H25" s="36">
        <f t="shared" si="3"/>
        <v>0</v>
      </c>
    </row>
    <row r="26" spans="1:8" s="15" customFormat="1" x14ac:dyDescent="0.25">
      <c r="B26" s="16"/>
      <c r="C26" s="16"/>
      <c r="D26" s="16"/>
      <c r="E26" s="16"/>
      <c r="F26" s="45">
        <f t="shared" si="2"/>
        <v>0</v>
      </c>
      <c r="G26" s="35">
        <v>0.08</v>
      </c>
      <c r="H26" s="36">
        <f t="shared" si="3"/>
        <v>0</v>
      </c>
    </row>
    <row r="27" spans="1:8" s="15" customFormat="1" x14ac:dyDescent="0.25">
      <c r="B27" s="16"/>
      <c r="C27" s="16"/>
      <c r="D27" s="16"/>
      <c r="E27" s="16"/>
      <c r="F27" s="45">
        <f t="shared" si="2"/>
        <v>0</v>
      </c>
      <c r="G27" s="35">
        <v>0.08</v>
      </c>
      <c r="H27" s="36">
        <f t="shared" si="3"/>
        <v>0</v>
      </c>
    </row>
    <row r="28" spans="1:8" s="15" customFormat="1" x14ac:dyDescent="0.25">
      <c r="B28" s="16"/>
      <c r="C28" s="16"/>
      <c r="D28" s="16"/>
      <c r="E28" s="16"/>
      <c r="F28" s="45">
        <f t="shared" si="2"/>
        <v>0</v>
      </c>
      <c r="G28" s="35">
        <v>0.08</v>
      </c>
      <c r="H28" s="36">
        <f t="shared" si="3"/>
        <v>0</v>
      </c>
    </row>
    <row r="29" spans="1:8" s="15" customFormat="1" ht="15.75" thickBot="1" x14ac:dyDescent="0.3">
      <c r="A29" s="20"/>
      <c r="B29" s="21"/>
      <c r="C29" s="21"/>
      <c r="D29" s="21"/>
      <c r="E29" s="21"/>
      <c r="F29" s="45">
        <f t="shared" si="2"/>
        <v>0</v>
      </c>
      <c r="G29" s="35">
        <v>0.08</v>
      </c>
      <c r="H29" s="36">
        <f t="shared" si="3"/>
        <v>0</v>
      </c>
    </row>
    <row r="30" spans="1:8" s="15" customFormat="1" ht="16.5" thickBot="1" x14ac:dyDescent="0.3">
      <c r="A30" s="22" t="s">
        <v>6</v>
      </c>
      <c r="B30" s="23"/>
      <c r="C30" s="23"/>
      <c r="D30" s="23"/>
      <c r="E30" s="23"/>
      <c r="F30" s="46"/>
      <c r="G30" s="27"/>
      <c r="H30" s="24">
        <f>SUM(H7:H29)</f>
        <v>1.2999999999999998</v>
      </c>
    </row>
    <row r="31" spans="1:8" ht="15.75" thickBot="1" x14ac:dyDescent="0.3"/>
    <row r="32" spans="1:8" ht="15.75" thickBot="1" x14ac:dyDescent="0.3">
      <c r="A32" s="4" t="s">
        <v>8</v>
      </c>
      <c r="B32" s="11">
        <v>2</v>
      </c>
      <c r="D32" s="49">
        <v>35</v>
      </c>
      <c r="F32" s="47" t="s">
        <v>15</v>
      </c>
      <c r="H32" s="6">
        <f>B32*D32</f>
        <v>70</v>
      </c>
    </row>
    <row r="34" spans="1:8" s="9" customFormat="1" ht="15.75" x14ac:dyDescent="0.25">
      <c r="A34" s="7" t="s">
        <v>9</v>
      </c>
      <c r="B34" s="8"/>
      <c r="C34" s="8"/>
      <c r="D34" s="8"/>
      <c r="E34" s="8"/>
      <c r="F34" s="48"/>
      <c r="G34" s="8"/>
      <c r="H34" s="10">
        <f>+H30+H32</f>
        <v>71.3</v>
      </c>
    </row>
  </sheetData>
  <printOptions horizontalCentered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b3474429-b745-410d-9dd2-54b851ab9531" xsi:nil="true"/>
    <MigrationWizId xmlns="b3474429-b745-410d-9dd2-54b851ab9531" xsi:nil="true"/>
    <MigrationWizIdPermissionLevels xmlns="b3474429-b745-410d-9dd2-54b851ab9531" xsi:nil="true"/>
    <MigrationWizIdDocumentLibraryPermissions xmlns="b3474429-b745-410d-9dd2-54b851ab9531" xsi:nil="true"/>
    <MigrationWizIdSecurityGroups xmlns="b3474429-b745-410d-9dd2-54b851ab95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3B0EBE712FD468C6070FACAF45F03" ma:contentTypeVersion="18" ma:contentTypeDescription="Create a new document." ma:contentTypeScope="" ma:versionID="962135fc15bb52a9337344b8e21d0115">
  <xsd:schema xmlns:xsd="http://www.w3.org/2001/XMLSchema" xmlns:xs="http://www.w3.org/2001/XMLSchema" xmlns:p="http://schemas.microsoft.com/office/2006/metadata/properties" xmlns:ns3="b3474429-b745-410d-9dd2-54b851ab9531" xmlns:ns4="2d545207-beb0-4bde-ab3a-110048ccddef" targetNamespace="http://schemas.microsoft.com/office/2006/metadata/properties" ma:root="true" ma:fieldsID="dc0cd3a88881bfef00b701fa5cc144b0" ns3:_="" ns4:_="">
    <xsd:import namespace="b3474429-b745-410d-9dd2-54b851ab9531"/>
    <xsd:import namespace="2d545207-beb0-4bde-ab3a-110048ccddef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74429-b745-410d-9dd2-54b851ab9531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45207-beb0-4bde-ab3a-110048ccdd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28812-41D9-4063-906B-3D1833AA03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DD1D83-6BBC-4B41-8A11-55299DEE4B1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b3474429-b745-410d-9dd2-54b851ab9531"/>
    <ds:schemaRef ds:uri="http://purl.org/dc/elements/1.1/"/>
    <ds:schemaRef ds:uri="http://schemas.microsoft.com/office/2006/metadata/properties"/>
    <ds:schemaRef ds:uri="2d545207-beb0-4bde-ab3a-110048ccddef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FE07F5-447E-4040-984F-12026B81F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74429-b745-410d-9dd2-54b851ab9531"/>
    <ds:schemaRef ds:uri="2d545207-beb0-4bde-ab3a-110048cc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Supplier Information</vt:lpstr>
      <vt:lpstr>Liquor</vt:lpstr>
      <vt:lpstr>Wine</vt:lpstr>
      <vt:lpstr>Beer-Cider</vt:lpstr>
      <vt:lpstr>'Supplier Information'!Print_Area</vt:lpstr>
      <vt:lpstr>Wine!Print_Area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Andary, Joe</dc:creator>
  <cp:lastModifiedBy>Helene Nicholson</cp:lastModifiedBy>
  <cp:lastPrinted>2017-01-09T20:11:39Z</cp:lastPrinted>
  <dcterms:created xsi:type="dcterms:W3CDTF">2011-02-15T23:02:34Z</dcterms:created>
  <dcterms:modified xsi:type="dcterms:W3CDTF">2024-10-21T21:37:50Z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0x0101002F53B0EBE712FD468C6070FACAF45F03</vt:lpwstr>
  </property>
</Properties>
</file>